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11_Dolj\MEGA_DJ_2026_064\"/>
    </mc:Choice>
  </mc:AlternateContent>
  <xr:revisionPtr revIDLastSave="0" documentId="13_ncr:1_{9E74620D-91B8-435F-83E0-684189C7E3C5}"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8" l="1"/>
  <c r="D39" i="8" l="1"/>
  <c r="D38" i="8"/>
  <c r="D37" i="8"/>
  <c r="D36"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H9" i="1" l="1"/>
  <c r="G9" i="1"/>
  <c r="F9" i="1"/>
  <c r="E9" i="1"/>
  <c r="A43" i="4" s="1"/>
  <c r="B5" i="8"/>
  <c r="H91" i="8"/>
  <c r="F91" i="8"/>
  <c r="B6" i="8" l="1"/>
  <c r="D9" i="1"/>
  <c r="C9" i="1"/>
  <c r="D19" i="8"/>
  <c r="F20" i="8"/>
  <c r="H21" i="8"/>
  <c r="F21" i="8"/>
  <c r="D70" i="8" l="1"/>
  <c r="H94" i="8" l="1"/>
  <c r="F94" i="8"/>
  <c r="K9"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<sst xmlns="http://schemas.openxmlformats.org/spreadsheetml/2006/main" count="447" uniqueCount="282">
  <si>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</si>
  <si>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</si>
  <si>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</si>
  <si>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</si>
  <si>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</si>
  <si>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</si>
  <si>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</si>
  <si>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</si>
  <si>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</si>
  <si>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</si>
  <si>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</si>
  <si>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</si>
  <si>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</si>
  <si>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</si>
  <si>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</si>
  <si>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</si>
  <si>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</si>
  <si>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</si>
  <si>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</si>
  <si>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</si>
  <si>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</si>
  <si>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</si>
  <si>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</si>
  <si>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</si>
  <si>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</si>
  <si>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</si>
  <si>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</si>
  <si>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</si>
  <si>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</si>
  <si>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</si>
  <si>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</si>
  <si>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</si>
  <si>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</si>
  <si>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</si>
  <si>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</si>
  <si>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</si>
  <si>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</si>
  <si>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</si>
  <si>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</si>
  <si>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</si>
  <si>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</si>
  <si>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</si>
  <si>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</si>
  <si>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</si>
  <si>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</si>
  <si>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</si>
  <si>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</si>
  <si>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</si>
  <si>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</si>
  <si>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</si>
  <si>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</si>
  <si>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</si>
  <si>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</si>
  <si>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</si>
  <si>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</si>
  <si>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</si>
  <si>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</si>
  <si>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</si>
  <si>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</si>
  <si>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</si>
  <si>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</si>
  <si>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</si>
  <si>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</si>
  <si>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</si>
  <si>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</si>
  <si>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</si>
  <si>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</si>
  <si>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</si>
  <si>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</si>
  <si>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</si>
  <si>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</si>
  <si>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</si>
  <si>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</si>
  <si>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</si>
  <si>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</si>
  <si>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</si>
  <si>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</si>
  <si>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</si>
  <si>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</si>
  <si>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</si>
  <si>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</si>
  <si>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</si>
  <si>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</si>
  <si>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</si>
  <si>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</si>
  <si>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</si>
  <si>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</si>
  <si>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</si>
  <si>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</si>
  <si>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</si>
  <si>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</si>
  <si>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</si>
  <si>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</si>
  <si>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</si>
  <si>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</si>
  <si>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</si>
  <si>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</si>
  <si>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</si>
  <si>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</si>
  <si>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</si>
  <si>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</si>
  <si>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</si>
  <si>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</si>
  <si>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</si>
  <si>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</si>
  <si>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</si>
  <si>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</si>
  <si>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</si>
  <si>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</si>
  <si>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</si>
  <si>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</si>
  <si>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</si>
  <si>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</si>
  <si>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</si>
  <si>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</si>
  <si>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</si>
  <si>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</si>
  <si>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</si>
  <si>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</si>
  <si>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</si>
  <si>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</si>
  <si>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</si>
  <si>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</si>
  <si>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</si>
  <si>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</si>
  <si>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</si>
  <si>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</si>
  <si>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</si>
  <si>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</si>
  <si>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</si>
  <si>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</si>
  <si>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</si>
  <si>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</si>
  <si>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</si>
  <si>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</si>
  <si>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</si>
  <si>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</si>
  <si>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</si>
  <si>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</si>
  <si>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</si>
  <si>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</si>
  <si>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</si>
  <si>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</si>
  <si>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</si>
  <si>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</si>
  <si>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</si>
  <si>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</si>
  <si>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</si>
  <si>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</si>
  <si>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</si>
  <si>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</si>
  <si>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</si>
  <si>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</si>
  <si>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</si>
  <si>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</si>
  <si>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</si>
  <si>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</si>
  <si>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</si>
  <si>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</si>
  <si>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</si>
  <si>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</si>
  <si>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</si>
  <si>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</si>
  <si>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</si>
  <si>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</si>
  <si>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</si>
  <si>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</si>
  <si>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</si>
  <si>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</si>
  <si>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</si>
  <si>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</si>
  <si>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</si>
  <si>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</si>
  <si>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</si>
  <si>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</si>
  <si>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</si>
  <si>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</si>
  <si>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</si>
  <si>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</si>
  <si>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</si>
  <si>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</si>
  <si>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</si>
  <si>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</si>
  <si>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</si>
  <si>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</si>
  <si>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</si>
  <si>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</si>
  <si>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</si>
  <si>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</si>
  <si>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</si>
  <si>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</si>
  <si>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</si>
  <si>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</si>
  <si>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</si>
  <si>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</si>
  <si>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</si>
  <si>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</si>
  <si>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</si>
  <si>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Dolj</t>
  </si>
  <si>
    <t>Pielesti</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</si>
  <si>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</si>
  <si>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</si>
  <si>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</si>
  <si>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</si>
  <si>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</si>
  <si>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</si>
  <si>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</si>
  <si>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</si>
  <si>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</si>
  <si>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</si>
  <si>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</si>
  <si>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</si>
  <si>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</si>
  <si>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</si>
  <si>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</si>
  <si>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</si>
  <si>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</si>
  <si>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</si>
  <si>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</si>
  <si>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</si>
  <si>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</si>
  <si>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</si>
  <si>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</si>
  <si>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</si>
  <si>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</si>
  <si>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</si>
  <si>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</si>
  <si>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</si>
  <si>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</si>
  <si>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</si>
  <si>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</si>
  <si>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</si>
  <si>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</si>
  <si>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</si>
  <si>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</si>
  <si>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</si>
  <si>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</si>
  <si>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</si>
  <si>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</si>
  <si>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t>
  </si>
  <si>
    <t>MEGA_DJ_2026_064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</si>
  <si>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</si>
  <si>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</si>
  <si>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</si>
  <si>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</si>
  <si>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</si>
  <si>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</si>
  <si>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</si>
  <si>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</si>
  <si>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</si>
  <si>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</si>
  <si>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</si>
  <si>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</si>
  <si>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</si>
  <si>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</si>
  <si>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</si>
  <si>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</si>
  <si>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</si>
  <si>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</si>
  <si>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</si>
  <si>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</si>
  <si>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</si>
  <si>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</si>
  <si>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</si>
  <si>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</si>
  <si>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</si>
  <si>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 xml:space="preserve"> - incepand cu procedura prezenta au fost introduse elemente noi: "Teu bransare electrofuziune GF stop gaz MOV ",</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</si>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</sst>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9">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21" fillId="0" borderId="0" xfId="0" applyFont="1" applyAlignment="1" applyProtection="1">
      <alignment horizontal="left" vertical="center" wrapText="1"/>
      <protection locked="0"/>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1" fillId="0" borderId="0" xfId="0" applyFont="1" applyAlignment="1">
      <alignment horizontal="left" vertical="center" wrapText="1"/>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A16" sqref="A16"/>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17" t="s">
        <v>9</v>
      </c>
      <c r="B1" s="217"/>
      <c r="H1" t="s">
        <v>53</v>
      </c>
    </row>
    <row r="3" spans="1:19" x14ac:dyDescent="0.3">
      <c r="A3" s="1" t="s">
        <v>8</v>
      </c>
    </row>
    <row r="4" spans="1:19" x14ac:dyDescent="0.3">
      <c r="A4" s="1" t="s">
        <v>202</v>
      </c>
      <c r="B4" s="1" t="s">
        <v>240</v>
      </c>
    </row>
    <row r="5" spans="1:19" ht="15" thickBot="1" x14ac:dyDescent="0.35">
      <c r="K5" s="220"/>
      <c r="L5" s="220"/>
      <c r="M5" s="220"/>
      <c r="N5" s="220"/>
      <c r="O5" s="220"/>
      <c r="P5" s="220"/>
      <c r="Q5" s="220"/>
      <c r="R5" s="220"/>
      <c r="S5" s="220"/>
    </row>
    <row r="6" spans="1:19" ht="28.5" customHeight="1" thickBot="1" x14ac:dyDescent="0.35">
      <c r="A6" s="222" t="s">
        <v>0</v>
      </c>
      <c r="B6" s="224" t="s">
        <v>1</v>
      </c>
      <c r="C6" s="218" t="s">
        <v>10</v>
      </c>
      <c r="D6" s="219"/>
      <c r="E6" s="218" t="s">
        <v>11</v>
      </c>
      <c r="F6" s="221"/>
      <c r="G6" s="221"/>
      <c r="H6" s="219"/>
      <c r="K6" s="2"/>
    </row>
    <row r="7" spans="1:19" ht="15" thickBot="1" x14ac:dyDescent="0.35">
      <c r="A7" s="223"/>
      <c r="B7" s="225"/>
      <c r="C7" s="46" t="s">
        <v>2</v>
      </c>
      <c r="D7" s="50" t="s">
        <v>3</v>
      </c>
      <c r="E7" s="46" t="s">
        <v>4</v>
      </c>
      <c r="F7" s="47" t="s">
        <v>5</v>
      </c>
      <c r="G7" s="47" t="s">
        <v>6</v>
      </c>
      <c r="H7" s="48" t="s">
        <v>7</v>
      </c>
      <c r="K7" s="2"/>
    </row>
    <row r="8" spans="1:19" s="3" customFormat="1" ht="15" thickBot="1" x14ac:dyDescent="0.35">
      <c r="A8" s="51" t="s">
        <v>198</v>
      </c>
      <c r="B8" s="52" t="s">
        <v>199</v>
      </c>
      <c r="C8" s="53"/>
      <c r="D8" s="54"/>
      <c r="E8" s="53">
        <v>3</v>
      </c>
      <c r="F8" s="55">
        <v>3</v>
      </c>
      <c r="G8" s="55">
        <v>0</v>
      </c>
      <c r="H8" s="54"/>
    </row>
    <row r="9" spans="1:19" ht="15" thickBot="1" x14ac:dyDescent="0.35">
      <c r="A9" s="56" t="s">
        <v>63</v>
      </c>
      <c r="B9" s="57"/>
      <c r="C9" s="182">
        <f t="shared" ref="C9:D9" si="0">SUM(C8:C8)</f>
        <v>0</v>
      </c>
      <c r="D9" s="182">
        <f t="shared" si="0"/>
        <v>0</v>
      </c>
      <c r="E9" s="182">
        <f>SUM(E8:E8)</f>
        <v>3</v>
      </c>
      <c r="F9" s="182">
        <f>SUM(F8:F8)</f>
        <v>3</v>
      </c>
      <c r="G9" s="182">
        <f>SUM(G8:G8)</f>
        <v>0</v>
      </c>
      <c r="H9" s="183">
        <f>SUM(H8:H8)</f>
        <v>0</v>
      </c>
      <c r="K9" s="66">
        <f>SUM(F9:H9)</f>
        <v>3</v>
      </c>
    </row>
    <row r="11" spans="1:19" x14ac:dyDescent="0.3">
      <c r="A11" s="49" t="s">
        <v>92</v>
      </c>
    </row>
    <row r="12" spans="1:19" x14ac:dyDescent="0.3">
      <c r="A12" s="193" t="s">
        <v>239</v>
      </c>
    </row>
    <row r="13" spans="1:19" x14ac:dyDescent="0.3">
      <c r="A13" s="180"/>
      <c r="B13" s="68"/>
      <c r="C13" s="69"/>
      <c r="D13" s="70"/>
      <c r="E13" s="70"/>
      <c r="F13" s="70"/>
      <c r="G13" s="71"/>
      <c r="H13" s="71"/>
      <c r="I13" s="72"/>
      <c r="J13" s="73"/>
    </row>
    <row r="14" spans="1:19" x14ac:dyDescent="0.3">
      <c r="A14" s="209" t="s">
        <v>265</v>
      </c>
    </row>
    <row r="15" spans="1:19" x14ac:dyDescent="0.3">
      <c r="A15" s="235" t="s">
        <v>266</v>
      </c>
      <c r="B15" s="236"/>
      <c r="C15" s="236"/>
      <c r="D15" s="236"/>
      <c r="E15" s="236"/>
      <c r="F15" s="236"/>
      <c r="G15" s="236"/>
      <c r="H15" s="236"/>
      <c r="I15" s="236"/>
    </row>
    <row r="16" spans="1:19" x14ac:dyDescent="0.3">
      <c r="A16" s="237" t="s">
        <v>267</v>
      </c>
      <c r="B16" s="236"/>
      <c r="C16" s="236"/>
      <c r="D16" s="236"/>
      <c r="E16" s="236"/>
      <c r="F16" s="236"/>
      <c r="G16" s="236"/>
      <c r="H16" s="236"/>
      <c r="I16" s="236"/>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198</v>
      </c>
    </row>
    <row r="6" spans="1:9" x14ac:dyDescent="0.3">
      <c r="A6" s="1" t="s">
        <v>15</v>
      </c>
      <c r="B6" s="1"/>
      <c r="D6" s="60" t="s">
        <v>199</v>
      </c>
    </row>
    <row r="7" spans="1:9" x14ac:dyDescent="0.3">
      <c r="A7" s="1" t="s">
        <v>16</v>
      </c>
      <c r="B7" s="1"/>
      <c r="D7" s="25" t="str">
        <f>Centralizator!B4</f>
        <v>MEGA_DJ_2026_064</v>
      </c>
    </row>
    <row r="8" spans="1:9" x14ac:dyDescent="0.3">
      <c r="A8" s="1" t="s">
        <v>17</v>
      </c>
      <c r="B8" s="1"/>
      <c r="D8" s="67">
        <v>46075</v>
      </c>
    </row>
    <row r="9" spans="1:9" x14ac:dyDescent="0.3">
      <c r="A9" s="1" t="s">
        <v>18</v>
      </c>
      <c r="B9" s="1"/>
      <c r="D9" s="67">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31" t="s">
        <v>20</v>
      </c>
      <c r="B13" s="232"/>
      <c r="C13" s="26" t="s">
        <v>27</v>
      </c>
      <c r="D13" s="232" t="s">
        <v>26</v>
      </c>
      <c r="E13" s="232"/>
      <c r="F13" s="232"/>
      <c r="G13" s="232"/>
      <c r="H13" s="233"/>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Centralizator!D9</f>
        <v>0</v>
      </c>
      <c r="C15" s="61">
        <f>Centralizator!E9</f>
        <v>3</v>
      </c>
      <c r="D15" s="16">
        <f>Centralizator!F9</f>
        <v>3</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26" t="s">
        <v>22</v>
      </c>
      <c r="B19" s="227"/>
      <c r="C19" s="227"/>
      <c r="D19" s="227"/>
      <c r="E19" s="227"/>
      <c r="F19" s="227"/>
      <c r="G19" s="227"/>
      <c r="H19" s="227"/>
      <c r="I19" s="227"/>
      <c r="J19" s="22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26" t="s">
        <v>37</v>
      </c>
      <c r="B23" s="227"/>
      <c r="C23" s="227"/>
      <c r="D23" s="227"/>
      <c r="E23" s="227"/>
      <c r="F23" s="227"/>
      <c r="G23" s="227"/>
      <c r="H23" s="227"/>
      <c r="I23" s="227"/>
      <c r="J23" s="228"/>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26" t="s">
        <v>23</v>
      </c>
      <c r="B27" s="227"/>
      <c r="C27" s="227"/>
      <c r="D27" s="227"/>
      <c r="E27" s="227"/>
      <c r="F27" s="227"/>
      <c r="G27" s="227"/>
      <c r="H27" s="227"/>
      <c r="I27" s="227"/>
      <c r="J27" s="22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26" t="s">
        <v>38</v>
      </c>
      <c r="B31" s="227"/>
      <c r="C31" s="227"/>
      <c r="D31" s="227"/>
      <c r="E31" s="227"/>
      <c r="F31" s="227"/>
      <c r="G31" s="227"/>
      <c r="H31" s="227"/>
      <c r="I31" s="227"/>
      <c r="J31" s="22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31" t="s">
        <v>21</v>
      </c>
      <c r="B35" s="233"/>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26" t="s">
        <v>19</v>
      </c>
      <c r="B41" s="227"/>
      <c r="C41" s="227"/>
      <c r="D41" s="227"/>
      <c r="E41" s="227"/>
      <c r="F41" s="227"/>
      <c r="G41" s="227"/>
      <c r="H41" s="35" t="s">
        <v>39</v>
      </c>
      <c r="I41" s="3"/>
      <c r="J41" s="3"/>
    </row>
    <row r="42" spans="1:11" x14ac:dyDescent="0.3">
      <c r="A42" s="32">
        <v>32</v>
      </c>
      <c r="B42" s="33">
        <v>40</v>
      </c>
      <c r="C42" s="18">
        <v>63</v>
      </c>
      <c r="D42" s="18">
        <v>75</v>
      </c>
      <c r="E42" s="18">
        <v>90</v>
      </c>
      <c r="F42" s="18">
        <v>110</v>
      </c>
      <c r="G42" s="34">
        <v>125</v>
      </c>
      <c r="H42" s="229">
        <f>SUM(A43:G43)</f>
        <v>3</v>
      </c>
      <c r="I42" s="3"/>
      <c r="J42" s="3"/>
    </row>
    <row r="43" spans="1:11" ht="15" thickBot="1" x14ac:dyDescent="0.35">
      <c r="A43" s="62">
        <f>Centralizator!E9-B43+C43+D43+E43+F43+G43</f>
        <v>3</v>
      </c>
      <c r="B43" s="63">
        <v>0</v>
      </c>
      <c r="C43" s="40">
        <v>0</v>
      </c>
      <c r="D43" s="40">
        <v>0</v>
      </c>
      <c r="E43" s="40">
        <v>0</v>
      </c>
      <c r="F43" s="40">
        <v>0</v>
      </c>
      <c r="G43" s="44">
        <v>0</v>
      </c>
      <c r="H43" s="230"/>
      <c r="I43" s="3"/>
      <c r="J43" s="3"/>
    </row>
    <row r="44" spans="1:11" ht="15" thickBot="1" x14ac:dyDescent="0.35">
      <c r="A44" s="3"/>
      <c r="B44" s="3"/>
      <c r="C44" s="3"/>
      <c r="D44" s="3"/>
      <c r="E44" s="3"/>
      <c r="F44" s="3"/>
      <c r="G44" s="3"/>
      <c r="H44" s="3"/>
      <c r="I44" s="3"/>
      <c r="J44" s="3"/>
    </row>
    <row r="45" spans="1:11" ht="15" thickBot="1" x14ac:dyDescent="0.35">
      <c r="A45" s="226" t="s">
        <v>12</v>
      </c>
      <c r="B45" s="227"/>
      <c r="C45" s="227"/>
      <c r="D45" s="227"/>
      <c r="E45" s="227"/>
      <c r="F45" s="227"/>
      <c r="G45" s="228"/>
      <c r="H45" s="35" t="s">
        <v>54</v>
      </c>
      <c r="I45" s="3"/>
      <c r="J45" s="3"/>
    </row>
    <row r="46" spans="1:11" x14ac:dyDescent="0.3">
      <c r="A46" s="32">
        <v>32</v>
      </c>
      <c r="B46" s="33">
        <v>40</v>
      </c>
      <c r="C46" s="18">
        <v>63</v>
      </c>
      <c r="D46" s="18">
        <v>75</v>
      </c>
      <c r="E46" s="18">
        <v>90</v>
      </c>
      <c r="F46" s="18">
        <v>110</v>
      </c>
      <c r="G46" s="19">
        <v>125</v>
      </c>
      <c r="H46" s="229">
        <f>SUM(A47:G47)</f>
        <v>7.5</v>
      </c>
      <c r="I46" s="3"/>
      <c r="J46" s="3"/>
    </row>
    <row r="47" spans="1:11" ht="15" thickBot="1" x14ac:dyDescent="0.35">
      <c r="A47" s="62">
        <v>7.5</v>
      </c>
      <c r="B47" s="63"/>
      <c r="C47" s="40">
        <v>0</v>
      </c>
      <c r="D47" s="40">
        <v>0</v>
      </c>
      <c r="E47" s="40">
        <v>0</v>
      </c>
      <c r="F47" s="40">
        <v>0</v>
      </c>
      <c r="G47" s="44">
        <v>0</v>
      </c>
      <c r="H47" s="230"/>
      <c r="I47" s="3"/>
      <c r="J47" s="3"/>
    </row>
    <row r="48" spans="1:11" x14ac:dyDescent="0.3">
      <c r="A48" s="3"/>
      <c r="B48" s="3"/>
      <c r="C48" s="3"/>
      <c r="D48" s="3"/>
      <c r="E48" s="3"/>
      <c r="F48" s="3"/>
      <c r="G48" s="3"/>
      <c r="H48" s="3"/>
      <c r="I48" s="3"/>
      <c r="J48" s="3"/>
      <c r="K48" s="3"/>
    </row>
    <row r="49" spans="1:11" ht="18" x14ac:dyDescent="0.35">
      <c r="A49" s="1" t="s">
        <v>55</v>
      </c>
      <c r="B49" s="3"/>
      <c r="C49" s="3"/>
      <c r="D49" s="36">
        <f>SUM(D50:D51)</f>
        <v>7554.23</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7554.23</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26" workbookViewId="0">
      <selection activeCell="B5" sqref="B5:B6"/>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Dolj</v>
      </c>
    </row>
    <row r="3" spans="1:8" x14ac:dyDescent="0.3">
      <c r="A3" s="76" t="s">
        <v>15</v>
      </c>
      <c r="B3" s="25" t="str">
        <f>A_Centralizarelucrari!D6</f>
        <v>Pielesti</v>
      </c>
    </row>
    <row r="4" spans="1:8" x14ac:dyDescent="0.3">
      <c r="A4" s="76" t="s">
        <v>16</v>
      </c>
      <c r="B4" s="25" t="str">
        <f>A_Centralizarelucrari!D7</f>
        <v>MEGA_DJ_2026_064</v>
      </c>
    </row>
    <row r="5" spans="1:8" x14ac:dyDescent="0.3">
      <c r="A5" s="76" t="s">
        <v>17</v>
      </c>
      <c r="B5" s="67">
        <f>A_Centralizarelucrari!D8</f>
        <v>46075</v>
      </c>
    </row>
    <row r="6" spans="1:8" x14ac:dyDescent="0.3">
      <c r="A6" s="76" t="s">
        <v>18</v>
      </c>
      <c r="B6" s="67">
        <f>A_Centralizarelucrari!D9</f>
        <v>46107</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200</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201</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222</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223</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234</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235</v>
      </c>
      <c r="C57" s="186" t="s">
        <v>35</v>
      </c>
      <c r="D57" s="85"/>
      <c r="E57" s="58"/>
      <c r="F57" s="58"/>
      <c r="G57" s="58"/>
      <c r="H57" s="58">
        <f t="shared" si="4"/>
        <v>0</v>
      </c>
      <c r="J57" s="78"/>
    </row>
    <row r="58" spans="1:10" x14ac:dyDescent="0.3">
      <c r="A58" s="186">
        <v>6.5</v>
      </c>
      <c r="B58" s="184" t="s">
        <v>236</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11" t="s">
        <v>65</v>
      </c>
      <c r="D61" s="212"/>
      <c r="E61" s="212"/>
      <c r="F61" s="212"/>
      <c r="G61" s="212"/>
      <c r="H61" s="213"/>
    </row>
    <row r="62" spans="1:10" ht="43.2" x14ac:dyDescent="0.3">
      <c r="A62" s="87"/>
      <c r="B62" s="88" t="s">
        <v>84</v>
      </c>
      <c r="C62" s="89"/>
      <c r="D62" s="89"/>
      <c r="E62" s="97"/>
      <c r="F62" s="97"/>
      <c r="G62" s="98"/>
      <c r="H62" s="97"/>
    </row>
    <row r="63" spans="1:10" ht="15" thickBot="1" x14ac:dyDescent="0.35">
      <c r="A63" s="87">
        <v>9</v>
      </c>
      <c r="B63" s="76" t="s">
        <v>232</v>
      </c>
      <c r="C63" s="89"/>
      <c r="D63" s="89"/>
      <c r="E63" s="97"/>
      <c r="F63" s="97"/>
      <c r="G63" s="98"/>
      <c r="H63" s="97"/>
    </row>
    <row r="64" spans="1:10" ht="87" thickBot="1" x14ac:dyDescent="0.35">
      <c r="A64" s="89"/>
      <c r="B64" s="2" t="s">
        <v>91</v>
      </c>
      <c r="C64" s="214" t="s">
        <v>66</v>
      </c>
      <c r="D64" s="215"/>
      <c r="E64" s="215"/>
      <c r="F64" s="215"/>
      <c r="G64" s="215"/>
      <c r="H64" s="216"/>
    </row>
    <row r="65" spans="1:8" ht="14.4" customHeight="1" x14ac:dyDescent="0.3">
      <c r="B65" s="90"/>
      <c r="C65" s="80"/>
      <c r="D65" s="80"/>
      <c r="E65" s="99"/>
      <c r="F65" s="99"/>
      <c r="G65" s="99"/>
      <c r="H65" s="99"/>
    </row>
    <row r="66" spans="1:8" ht="14.4" customHeight="1" x14ac:dyDescent="0.3">
      <c r="A66" s="91" t="s">
        <v>50</v>
      </c>
      <c r="B66" s="210" t="s">
        <v>102</v>
      </c>
      <c r="C66" s="210"/>
      <c r="D66" s="210"/>
      <c r="E66" s="210"/>
      <c r="F66" s="210"/>
      <c r="G66" s="210"/>
      <c r="H66" s="210"/>
    </row>
    <row r="67" spans="1:8" ht="34.200000000000003" customHeight="1" x14ac:dyDescent="0.3">
      <c r="A67" s="91" t="s">
        <v>51</v>
      </c>
      <c r="B67" s="210" t="s">
        <v>93</v>
      </c>
      <c r="C67" s="210"/>
      <c r="D67" s="210"/>
      <c r="E67" s="210"/>
      <c r="F67" s="210"/>
      <c r="G67" s="210"/>
      <c r="H67" s="210"/>
    </row>
    <row r="68" spans="1:8" x14ac:dyDescent="0.3">
      <c r="A68" s="91" t="s">
        <v>149</v>
      </c>
      <c r="B68" s="234" t="s">
        <v>150</v>
      </c>
      <c r="C68" s="234"/>
      <c r="D68" s="234"/>
      <c r="E68" s="234"/>
      <c r="F68" s="234"/>
      <c r="G68" s="234"/>
      <c r="H68" s="234"/>
    </row>
    <row r="69" spans="1:8" x14ac:dyDescent="0.3">
      <c r="A69" s="91" t="s">
        <v>152</v>
      </c>
      <c r="B69" t="s">
        <v>224</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95" zoomScaleNormal="100" workbookViewId="0">
      <selection activeCell="F96" sqref="F96"/>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Dolj</v>
      </c>
    </row>
    <row r="3" spans="1:8" x14ac:dyDescent="0.3">
      <c r="A3" s="150" t="s">
        <v>15</v>
      </c>
      <c r="B3" s="25" t="str">
        <f>A_Centralizarelucrari!D6</f>
        <v>Pielesti</v>
      </c>
    </row>
    <row r="4" spans="1:8" x14ac:dyDescent="0.3">
      <c r="A4" s="150" t="s">
        <v>16</v>
      </c>
      <c r="B4" s="25" t="str">
        <f>A_Centralizarelucrari!D7</f>
        <v>MEGA_DJ_2026_064</v>
      </c>
    </row>
    <row r="5" spans="1:8" x14ac:dyDescent="0.3">
      <c r="A5" s="150" t="s">
        <v>17</v>
      </c>
      <c r="B5" s="67">
        <f>A_Centralizarelucrari!D8</f>
        <v>46075</v>
      </c>
    </row>
    <row r="6" spans="1:8" ht="28.8" x14ac:dyDescent="0.3">
      <c r="A6" s="151" t="s">
        <v>18</v>
      </c>
      <c r="B6" s="67">
        <f>A_Centralizarelucrari!D9</f>
        <v>46107</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1743</v>
      </c>
      <c r="G10" s="113"/>
      <c r="H10" s="171">
        <f>H11+H17+H16</f>
        <v>0</v>
      </c>
    </row>
    <row r="11" spans="1:8" ht="16.5" customHeight="1" x14ac:dyDescent="0.3">
      <c r="A11" s="154" t="s">
        <v>225</v>
      </c>
      <c r="B11" s="144" t="s">
        <v>60</v>
      </c>
      <c r="C11" s="145" t="s">
        <v>35</v>
      </c>
      <c r="D11" s="141">
        <f>Centralizator!K9</f>
        <v>3</v>
      </c>
      <c r="E11" s="142"/>
      <c r="F11" s="143">
        <f>SUM(F12:F15)</f>
        <v>1371</v>
      </c>
      <c r="G11" s="143"/>
      <c r="H11" s="143">
        <f>SUM(H12:H15)</f>
        <v>0</v>
      </c>
    </row>
    <row r="12" spans="1:8" x14ac:dyDescent="0.3">
      <c r="A12" s="155" t="s">
        <v>225</v>
      </c>
      <c r="B12" s="102" t="s">
        <v>58</v>
      </c>
      <c r="C12" s="114" t="s">
        <v>35</v>
      </c>
      <c r="D12" s="115">
        <v>3</v>
      </c>
      <c r="E12" s="116">
        <v>457</v>
      </c>
      <c r="F12" s="119">
        <f>E12*D12</f>
        <v>1371</v>
      </c>
      <c r="G12" s="117"/>
      <c r="H12" s="117">
        <f t="shared" ref="H12:H17" si="0">G12*D12</f>
        <v>0</v>
      </c>
    </row>
    <row r="13" spans="1:8" x14ac:dyDescent="0.3">
      <c r="A13" s="155" t="s">
        <v>226</v>
      </c>
      <c r="B13" s="102" t="s">
        <v>74</v>
      </c>
      <c r="C13" s="114" t="s">
        <v>35</v>
      </c>
      <c r="D13" s="115">
        <v>0</v>
      </c>
      <c r="E13" s="116">
        <v>457</v>
      </c>
      <c r="F13" s="119">
        <f t="shared" ref="F13:F15" si="1">E13*D13</f>
        <v>0</v>
      </c>
      <c r="G13" s="117"/>
      <c r="H13" s="117">
        <f t="shared" si="0"/>
        <v>0</v>
      </c>
    </row>
    <row r="14" spans="1:8" x14ac:dyDescent="0.3">
      <c r="A14" s="155" t="s">
        <v>227</v>
      </c>
      <c r="B14" s="102" t="s">
        <v>76</v>
      </c>
      <c r="C14" s="114" t="s">
        <v>35</v>
      </c>
      <c r="D14" s="115">
        <v>0</v>
      </c>
      <c r="E14" s="116">
        <v>457</v>
      </c>
      <c r="F14" s="119">
        <f t="shared" si="1"/>
        <v>0</v>
      </c>
      <c r="G14" s="117"/>
      <c r="H14" s="117">
        <f t="shared" si="0"/>
        <v>0</v>
      </c>
    </row>
    <row r="15" spans="1:8" x14ac:dyDescent="0.3">
      <c r="A15" s="155" t="s">
        <v>228</v>
      </c>
      <c r="B15" s="102" t="s">
        <v>73</v>
      </c>
      <c r="C15" s="114" t="s">
        <v>35</v>
      </c>
      <c r="D15" s="115">
        <v>0</v>
      </c>
      <c r="E15" s="116">
        <v>457</v>
      </c>
      <c r="F15" s="119">
        <f t="shared" si="1"/>
        <v>0</v>
      </c>
      <c r="G15" s="117"/>
      <c r="H15" s="117">
        <f t="shared" si="0"/>
        <v>0</v>
      </c>
    </row>
    <row r="16" spans="1:8" x14ac:dyDescent="0.3">
      <c r="A16" s="154" t="s">
        <v>226</v>
      </c>
      <c r="B16" s="139" t="s">
        <v>233</v>
      </c>
      <c r="C16" s="145" t="s">
        <v>35</v>
      </c>
      <c r="D16" s="141">
        <f>D11</f>
        <v>3</v>
      </c>
      <c r="E16" s="142">
        <v>77</v>
      </c>
      <c r="F16" s="143">
        <f>E16*D16</f>
        <v>231</v>
      </c>
      <c r="G16" s="147"/>
      <c r="H16" s="143">
        <f t="shared" si="0"/>
        <v>0</v>
      </c>
    </row>
    <row r="17" spans="1:18" ht="28.8" x14ac:dyDescent="0.3">
      <c r="A17" s="154">
        <v>2</v>
      </c>
      <c r="B17" s="146" t="s">
        <v>281</v>
      </c>
      <c r="C17" s="145" t="s">
        <v>35</v>
      </c>
      <c r="D17" s="141">
        <f>D12+D13</f>
        <v>3</v>
      </c>
      <c r="E17" s="142">
        <v>47</v>
      </c>
      <c r="F17" s="143">
        <f>E17*D17</f>
        <v>141</v>
      </c>
      <c r="G17" s="147"/>
      <c r="H17" s="143">
        <f t="shared" si="0"/>
        <v>0</v>
      </c>
    </row>
    <row r="18" spans="1:18" s="76" customFormat="1" x14ac:dyDescent="0.3">
      <c r="A18" s="172"/>
      <c r="B18" s="111" t="s">
        <v>99</v>
      </c>
      <c r="C18" s="173"/>
      <c r="D18" s="174"/>
      <c r="E18" s="175"/>
      <c r="F18" s="171">
        <f>F19+F33+F35+F40+F48+F56+F70</f>
        <v>5811.23</v>
      </c>
      <c r="G18" s="171"/>
      <c r="H18" s="171">
        <f>H19+H33+H35+H40+H48+H56+H70</f>
        <v>0</v>
      </c>
      <c r="I18" s="176"/>
      <c r="J18" s="104"/>
      <c r="P18" s="104"/>
      <c r="R18" s="104"/>
    </row>
    <row r="19" spans="1:18" s="76" customFormat="1" x14ac:dyDescent="0.3">
      <c r="A19" s="157">
        <v>3</v>
      </c>
      <c r="B19" s="139" t="s">
        <v>195</v>
      </c>
      <c r="C19" s="140" t="s">
        <v>35</v>
      </c>
      <c r="D19" s="141">
        <f>SUM(D20:D32)</f>
        <v>3</v>
      </c>
      <c r="E19" s="142"/>
      <c r="F19" s="143">
        <f>SUM(F20:F32)</f>
        <v>188</v>
      </c>
      <c r="G19" s="143"/>
      <c r="H19" s="143">
        <f>SUM(H20:H32)</f>
        <v>0</v>
      </c>
      <c r="I19" s="118"/>
      <c r="J19" s="104"/>
      <c r="P19" s="104"/>
      <c r="R19" s="104"/>
    </row>
    <row r="20" spans="1:18" x14ac:dyDescent="0.3">
      <c r="A20" s="155">
        <v>3.1</v>
      </c>
      <c r="B20" s="102" t="s">
        <v>279</v>
      </c>
      <c r="C20" s="114" t="s">
        <v>35</v>
      </c>
      <c r="D20" s="115">
        <v>0</v>
      </c>
      <c r="E20" s="238">
        <v>-33</v>
      </c>
      <c r="F20" s="119">
        <f t="shared" ref="F20" si="2">E20*D20</f>
        <v>0</v>
      </c>
      <c r="G20" s="205"/>
      <c r="H20" s="117">
        <f t="shared" ref="H20:H22" si="3">G20*D20</f>
        <v>0</v>
      </c>
    </row>
    <row r="21" spans="1:18" x14ac:dyDescent="0.3">
      <c r="A21" s="155">
        <v>3.2</v>
      </c>
      <c r="B21" s="102" t="s">
        <v>280</v>
      </c>
      <c r="C21" s="114" t="s">
        <v>35</v>
      </c>
      <c r="D21" s="115">
        <v>1</v>
      </c>
      <c r="E21" s="204">
        <v>0</v>
      </c>
      <c r="F21" s="119">
        <f>E21*D21</f>
        <v>0</v>
      </c>
      <c r="G21" s="205">
        <v>0</v>
      </c>
      <c r="H21" s="117">
        <f t="shared" ref="H21" si="4">G21*D21</f>
        <v>0</v>
      </c>
    </row>
    <row r="22" spans="1:18" x14ac:dyDescent="0.3">
      <c r="A22" s="155">
        <v>3.3</v>
      </c>
      <c r="B22" s="102" t="s">
        <v>268</v>
      </c>
      <c r="C22" s="114" t="s">
        <v>35</v>
      </c>
      <c r="D22" s="115">
        <v>0</v>
      </c>
      <c r="E22" s="116">
        <v>61</v>
      </c>
      <c r="F22" s="119">
        <f t="shared" ref="F22:F32" si="5">E22*D22</f>
        <v>0</v>
      </c>
      <c r="G22" s="117"/>
      <c r="H22" s="117">
        <f t="shared" si="3"/>
        <v>0</v>
      </c>
    </row>
    <row r="23" spans="1:18" x14ac:dyDescent="0.3">
      <c r="A23" s="155">
        <v>3.4</v>
      </c>
      <c r="B23" s="102" t="s">
        <v>269</v>
      </c>
      <c r="C23" s="114" t="s">
        <v>35</v>
      </c>
      <c r="D23" s="115">
        <v>0</v>
      </c>
      <c r="E23" s="116">
        <v>9</v>
      </c>
      <c r="F23" s="119">
        <f t="shared" si="5"/>
        <v>0</v>
      </c>
      <c r="G23" s="117"/>
      <c r="H23" s="117">
        <f>G23*D23</f>
        <v>0</v>
      </c>
    </row>
    <row r="24" spans="1:18" x14ac:dyDescent="0.3">
      <c r="A24" s="155">
        <v>3.5</v>
      </c>
      <c r="B24" s="102" t="s">
        <v>270</v>
      </c>
      <c r="C24" s="114" t="s">
        <v>35</v>
      </c>
      <c r="D24" s="115">
        <v>0</v>
      </c>
      <c r="E24" s="116">
        <v>38</v>
      </c>
      <c r="F24" s="119">
        <f t="shared" si="5"/>
        <v>0</v>
      </c>
      <c r="G24" s="117"/>
      <c r="H24" s="117">
        <f t="shared" ref="H24:H34" si="6">G24*D24</f>
        <v>0</v>
      </c>
    </row>
    <row r="25" spans="1:18" x14ac:dyDescent="0.3">
      <c r="A25" s="155">
        <v>3.6</v>
      </c>
      <c r="B25" s="102" t="s">
        <v>271</v>
      </c>
      <c r="C25" s="114" t="s">
        <v>35</v>
      </c>
      <c r="D25" s="115">
        <v>0</v>
      </c>
      <c r="E25" s="116">
        <v>18</v>
      </c>
      <c r="F25" s="119">
        <f t="shared" si="5"/>
        <v>0</v>
      </c>
      <c r="G25" s="117"/>
      <c r="H25" s="117">
        <f t="shared" si="6"/>
        <v>0</v>
      </c>
    </row>
    <row r="26" spans="1:18" x14ac:dyDescent="0.3">
      <c r="A26" s="155">
        <v>3.7</v>
      </c>
      <c r="B26" s="102" t="s">
        <v>272</v>
      </c>
      <c r="C26" s="114" t="s">
        <v>35</v>
      </c>
      <c r="D26" s="115">
        <v>0</v>
      </c>
      <c r="E26" s="116">
        <v>76</v>
      </c>
      <c r="F26" s="119">
        <f t="shared" si="5"/>
        <v>0</v>
      </c>
      <c r="G26" s="117"/>
      <c r="H26" s="117">
        <f t="shared" si="6"/>
        <v>0</v>
      </c>
    </row>
    <row r="27" spans="1:18" x14ac:dyDescent="0.3">
      <c r="A27" s="155">
        <v>3.8</v>
      </c>
      <c r="B27" s="102" t="s">
        <v>273</v>
      </c>
      <c r="C27" s="114" t="s">
        <v>35</v>
      </c>
      <c r="D27" s="115">
        <v>0</v>
      </c>
      <c r="E27" s="116">
        <v>87</v>
      </c>
      <c r="F27" s="119">
        <f t="shared" si="5"/>
        <v>0</v>
      </c>
      <c r="G27" s="117"/>
      <c r="H27" s="117">
        <f t="shared" si="6"/>
        <v>0</v>
      </c>
    </row>
    <row r="28" spans="1:18" x14ac:dyDescent="0.3">
      <c r="A28" s="155">
        <v>3.9</v>
      </c>
      <c r="B28" s="102" t="s">
        <v>274</v>
      </c>
      <c r="C28" s="114" t="s">
        <v>35</v>
      </c>
      <c r="D28" s="115">
        <v>2</v>
      </c>
      <c r="E28" s="116">
        <v>94</v>
      </c>
      <c r="F28" s="119">
        <f t="shared" si="5"/>
        <v>188</v>
      </c>
      <c r="G28" s="117"/>
      <c r="H28" s="117">
        <f t="shared" si="6"/>
        <v>0</v>
      </c>
    </row>
    <row r="29" spans="1:18" x14ac:dyDescent="0.3">
      <c r="A29" s="155">
        <v>3.1</v>
      </c>
      <c r="B29" s="102" t="s">
        <v>275</v>
      </c>
      <c r="C29" s="114" t="s">
        <v>35</v>
      </c>
      <c r="D29" s="115">
        <v>0</v>
      </c>
      <c r="E29" s="116">
        <v>98</v>
      </c>
      <c r="F29" s="119">
        <f t="shared" si="5"/>
        <v>0</v>
      </c>
      <c r="G29" s="117"/>
      <c r="H29" s="117">
        <f t="shared" si="6"/>
        <v>0</v>
      </c>
    </row>
    <row r="30" spans="1:18" x14ac:dyDescent="0.3">
      <c r="A30" s="155">
        <v>3.1</v>
      </c>
      <c r="B30" s="102" t="s">
        <v>276</v>
      </c>
      <c r="C30" s="114" t="s">
        <v>35</v>
      </c>
      <c r="D30" s="115">
        <v>0</v>
      </c>
      <c r="E30" s="116">
        <v>98</v>
      </c>
      <c r="F30" s="119">
        <f t="shared" ref="F30" si="7">E30*D30</f>
        <v>0</v>
      </c>
      <c r="G30" s="117"/>
      <c r="H30" s="117">
        <f t="shared" ref="H30" si="8">G30*D30</f>
        <v>0</v>
      </c>
    </row>
    <row r="31" spans="1:18" x14ac:dyDescent="0.3">
      <c r="A31" s="155">
        <v>3.1</v>
      </c>
      <c r="B31" s="102" t="s">
        <v>277</v>
      </c>
      <c r="C31" s="114" t="s">
        <v>35</v>
      </c>
      <c r="D31" s="115">
        <v>0</v>
      </c>
      <c r="E31" s="116">
        <v>153</v>
      </c>
      <c r="F31" s="119">
        <f t="shared" si="5"/>
        <v>0</v>
      </c>
      <c r="G31" s="117"/>
      <c r="H31" s="117">
        <f t="shared" si="6"/>
        <v>0</v>
      </c>
    </row>
    <row r="32" spans="1:18" x14ac:dyDescent="0.3">
      <c r="A32" s="155">
        <v>3.12</v>
      </c>
      <c r="B32" s="102" t="s">
        <v>278</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7.5</v>
      </c>
      <c r="E35" s="142"/>
      <c r="F35" s="143">
        <f>SUM(F36:F39)</f>
        <v>5194.5</v>
      </c>
      <c r="G35" s="147"/>
      <c r="H35" s="143">
        <f>SUM(H36:H39)</f>
        <v>0</v>
      </c>
    </row>
    <row r="36" spans="1:29" x14ac:dyDescent="0.3">
      <c r="A36" s="155">
        <v>5.0999999999999996</v>
      </c>
      <c r="B36" s="120" t="s">
        <v>89</v>
      </c>
      <c r="C36" s="114" t="s">
        <v>59</v>
      </c>
      <c r="D36" s="116">
        <f>Centralizator!E9</f>
        <v>3</v>
      </c>
      <c r="E36" s="116">
        <v>1316</v>
      </c>
      <c r="F36" s="119">
        <f>E36*D36</f>
        <v>3948</v>
      </c>
      <c r="G36" s="117"/>
      <c r="H36" s="117">
        <f>G36*D36</f>
        <v>0</v>
      </c>
      <c r="T36" s="94"/>
      <c r="V36" s="94"/>
      <c r="X36" s="94"/>
      <c r="Z36" s="94"/>
    </row>
    <row r="37" spans="1:29" x14ac:dyDescent="0.3">
      <c r="A37" s="155">
        <v>5.2</v>
      </c>
      <c r="B37" s="120" t="s">
        <v>106</v>
      </c>
      <c r="C37" s="114" t="s">
        <v>59</v>
      </c>
      <c r="D37" s="116">
        <f>A_Centralizarelucrari!A47-A_Centralizarelucrari!A43</f>
        <v>4.5</v>
      </c>
      <c r="E37" s="116">
        <v>277</v>
      </c>
      <c r="F37" s="119">
        <f t="shared" ref="F37:F39" si="10">E37*D37</f>
        <v>1246.5</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0</v>
      </c>
      <c r="G40" s="143"/>
      <c r="H40" s="143">
        <f>SUM(H41:H47)</f>
        <v>0</v>
      </c>
      <c r="S40" s="94"/>
      <c r="T40" s="94"/>
      <c r="U40" s="94"/>
      <c r="V40" s="94"/>
      <c r="W40" s="94"/>
      <c r="X40" s="94"/>
      <c r="Y40" s="94"/>
      <c r="Z40" s="94"/>
      <c r="AA40" s="94"/>
      <c r="AB40" s="195"/>
    </row>
    <row r="41" spans="1:29" ht="28.8" x14ac:dyDescent="0.3">
      <c r="A41" s="155" t="s">
        <v>229</v>
      </c>
      <c r="B41" s="103" t="s">
        <v>72</v>
      </c>
      <c r="C41" s="114" t="s">
        <v>59</v>
      </c>
      <c r="D41" s="189">
        <f>-(D42+D43+D44+D45+D46+D47)</f>
        <v>0</v>
      </c>
      <c r="E41" s="189">
        <v>223</v>
      </c>
      <c r="F41" s="190">
        <f>D41*E41</f>
        <v>0</v>
      </c>
      <c r="G41" s="191"/>
      <c r="H41" s="190">
        <f>F41</f>
        <v>0</v>
      </c>
      <c r="S41" s="94"/>
      <c r="T41" s="94"/>
      <c r="U41" s="94"/>
      <c r="V41" s="94"/>
      <c r="W41" s="94"/>
      <c r="X41" s="94"/>
      <c r="Y41" s="94"/>
      <c r="Z41" s="94"/>
      <c r="AA41" s="94"/>
      <c r="AB41" s="195"/>
      <c r="AC41" s="196"/>
    </row>
    <row r="42" spans="1:29" x14ac:dyDescent="0.3">
      <c r="A42" s="155" t="s">
        <v>230</v>
      </c>
      <c r="B42" s="103" t="s">
        <v>246</v>
      </c>
      <c r="C42" s="114" t="s">
        <v>59</v>
      </c>
      <c r="D42" s="116">
        <v>0</v>
      </c>
      <c r="E42" s="116">
        <v>170</v>
      </c>
      <c r="F42" s="119">
        <f t="shared" ref="F42:F47" si="11">E42*D42</f>
        <v>0</v>
      </c>
      <c r="G42" s="117"/>
      <c r="H42" s="117">
        <f>G42*D42</f>
        <v>0</v>
      </c>
    </row>
    <row r="43" spans="1:29" x14ac:dyDescent="0.3">
      <c r="A43" s="155" t="s">
        <v>241</v>
      </c>
      <c r="B43" s="103" t="s">
        <v>247</v>
      </c>
      <c r="C43" s="114" t="s">
        <v>59</v>
      </c>
      <c r="D43" s="116">
        <v>0</v>
      </c>
      <c r="E43" s="116">
        <v>180</v>
      </c>
      <c r="F43" s="119">
        <f t="shared" si="11"/>
        <v>0</v>
      </c>
      <c r="G43" s="117"/>
      <c r="H43" s="117">
        <f>G43*D43</f>
        <v>0</v>
      </c>
    </row>
    <row r="44" spans="1:29" x14ac:dyDescent="0.3">
      <c r="A44" s="155" t="s">
        <v>242</v>
      </c>
      <c r="B44" s="103" t="s">
        <v>248</v>
      </c>
      <c r="C44" s="114" t="s">
        <v>59</v>
      </c>
      <c r="D44" s="116">
        <v>0</v>
      </c>
      <c r="E44" s="116">
        <v>209</v>
      </c>
      <c r="F44" s="119">
        <f t="shared" si="11"/>
        <v>0</v>
      </c>
      <c r="G44" s="117"/>
      <c r="H44" s="117">
        <f>G44*D44</f>
        <v>0</v>
      </c>
    </row>
    <row r="45" spans="1:29" x14ac:dyDescent="0.3">
      <c r="A45" s="155" t="s">
        <v>243</v>
      </c>
      <c r="B45" s="103" t="s">
        <v>249</v>
      </c>
      <c r="C45" s="114" t="s">
        <v>59</v>
      </c>
      <c r="D45" s="116">
        <v>0</v>
      </c>
      <c r="E45" s="116">
        <v>229</v>
      </c>
      <c r="F45" s="119">
        <f t="shared" si="11"/>
        <v>0</v>
      </c>
      <c r="G45" s="117"/>
      <c r="H45" s="117">
        <f>G45*D45</f>
        <v>0</v>
      </c>
    </row>
    <row r="46" spans="1:29" x14ac:dyDescent="0.3">
      <c r="A46" s="155" t="s">
        <v>244</v>
      </c>
      <c r="B46" s="103" t="s">
        <v>258</v>
      </c>
      <c r="C46" s="114" t="s">
        <v>59</v>
      </c>
      <c r="D46" s="116">
        <v>0</v>
      </c>
      <c r="E46" s="116">
        <v>334</v>
      </c>
      <c r="F46" s="119">
        <f t="shared" si="11"/>
        <v>0</v>
      </c>
      <c r="G46" s="117"/>
      <c r="H46" s="117">
        <f>G46*D46</f>
        <v>0</v>
      </c>
    </row>
    <row r="47" spans="1:29" x14ac:dyDescent="0.3">
      <c r="A47" s="155" t="s">
        <v>245</v>
      </c>
      <c r="B47" s="122" t="s">
        <v>94</v>
      </c>
      <c r="C47" s="114" t="s">
        <v>35</v>
      </c>
      <c r="D47" s="116">
        <v>0</v>
      </c>
      <c r="E47" s="116">
        <v>235</v>
      </c>
      <c r="F47" s="119">
        <f t="shared" si="11"/>
        <v>0</v>
      </c>
      <c r="G47" s="117"/>
      <c r="H47" s="117">
        <f t="shared" ref="H47:H55" si="12">G47*D47</f>
        <v>0</v>
      </c>
    </row>
    <row r="48" spans="1:29" x14ac:dyDescent="0.3">
      <c r="A48" s="157">
        <v>7</v>
      </c>
      <c r="B48" s="139" t="s">
        <v>154</v>
      </c>
      <c r="C48" s="140"/>
      <c r="D48" s="141"/>
      <c r="E48" s="142"/>
      <c r="F48" s="143">
        <f>SUM(F49:F55)</f>
        <v>0</v>
      </c>
      <c r="G48" s="143"/>
      <c r="H48" s="143">
        <f>SUM(H49:H55)</f>
        <v>0</v>
      </c>
    </row>
    <row r="49" spans="1:22" x14ac:dyDescent="0.3">
      <c r="A49" s="155" t="s">
        <v>250</v>
      </c>
      <c r="B49" s="122" t="s">
        <v>95</v>
      </c>
      <c r="C49" s="114" t="s">
        <v>59</v>
      </c>
      <c r="D49" s="116">
        <v>0</v>
      </c>
      <c r="E49" s="116">
        <v>56</v>
      </c>
      <c r="F49" s="119">
        <f t="shared" ref="F49:F55" si="13">E49*D49</f>
        <v>0</v>
      </c>
      <c r="G49" s="117"/>
      <c r="H49" s="117">
        <f t="shared" ref="H49:H51" si="14">G49*D49</f>
        <v>0</v>
      </c>
    </row>
    <row r="50" spans="1:22" x14ac:dyDescent="0.3">
      <c r="A50" s="155" t="s">
        <v>251</v>
      </c>
      <c r="B50" s="122" t="s">
        <v>96</v>
      </c>
      <c r="C50" s="114" t="s">
        <v>59</v>
      </c>
      <c r="D50" s="116">
        <v>0</v>
      </c>
      <c r="E50" s="116">
        <v>71</v>
      </c>
      <c r="F50" s="119">
        <f t="shared" si="13"/>
        <v>0</v>
      </c>
      <c r="G50" s="117"/>
      <c r="H50" s="117">
        <f t="shared" ref="H50" si="15">G50*D50</f>
        <v>0</v>
      </c>
    </row>
    <row r="51" spans="1:22" x14ac:dyDescent="0.3">
      <c r="A51" s="155" t="s">
        <v>252</v>
      </c>
      <c r="B51" s="122" t="s">
        <v>255</v>
      </c>
      <c r="C51" s="114" t="s">
        <v>59</v>
      </c>
      <c r="D51" s="116">
        <v>0</v>
      </c>
      <c r="E51" s="116">
        <v>109</v>
      </c>
      <c r="F51" s="119">
        <f t="shared" ref="F51" si="16">E51*D51</f>
        <v>0</v>
      </c>
      <c r="G51" s="117"/>
      <c r="H51" s="117">
        <f t="shared" si="14"/>
        <v>0</v>
      </c>
    </row>
    <row r="52" spans="1:22" x14ac:dyDescent="0.3">
      <c r="A52" s="155" t="s">
        <v>253</v>
      </c>
      <c r="B52" s="122" t="s">
        <v>256</v>
      </c>
      <c r="C52" s="114" t="s">
        <v>59</v>
      </c>
      <c r="D52" s="116">
        <v>0</v>
      </c>
      <c r="E52" s="116">
        <v>136</v>
      </c>
      <c r="F52" s="119">
        <f t="shared" si="13"/>
        <v>0</v>
      </c>
      <c r="G52" s="117"/>
      <c r="H52" s="117">
        <f t="shared" si="12"/>
        <v>0</v>
      </c>
    </row>
    <row r="53" spans="1:22" x14ac:dyDescent="0.3">
      <c r="A53" s="155" t="s">
        <v>254</v>
      </c>
      <c r="B53" s="122" t="s">
        <v>261</v>
      </c>
      <c r="C53" s="114" t="s">
        <v>59</v>
      </c>
      <c r="D53" s="116">
        <v>0</v>
      </c>
      <c r="E53" s="116">
        <v>193</v>
      </c>
      <c r="F53" s="119">
        <f t="shared" si="13"/>
        <v>0</v>
      </c>
      <c r="G53" s="117"/>
      <c r="H53" s="117">
        <f t="shared" si="12"/>
        <v>0</v>
      </c>
    </row>
    <row r="54" spans="1:22" x14ac:dyDescent="0.3">
      <c r="A54" s="155" t="s">
        <v>259</v>
      </c>
      <c r="B54" s="122" t="s">
        <v>97</v>
      </c>
      <c r="C54" s="114" t="s">
        <v>59</v>
      </c>
      <c r="D54" s="116">
        <v>0</v>
      </c>
      <c r="E54" s="116">
        <v>100</v>
      </c>
      <c r="F54" s="119">
        <f t="shared" ref="F54" si="17">E54*D54</f>
        <v>0</v>
      </c>
      <c r="G54" s="117"/>
      <c r="H54" s="117">
        <f t="shared" ref="H54" si="18">G54*D54</f>
        <v>0</v>
      </c>
    </row>
    <row r="55" spans="1:22" x14ac:dyDescent="0.3">
      <c r="A55" s="155" t="s">
        <v>260</v>
      </c>
      <c r="B55" s="122" t="s">
        <v>257</v>
      </c>
      <c r="C55" s="114" t="s">
        <v>59</v>
      </c>
      <c r="D55" s="116">
        <v>0</v>
      </c>
      <c r="E55" s="116">
        <v>125</v>
      </c>
      <c r="F55" s="119">
        <f t="shared" si="13"/>
        <v>0</v>
      </c>
      <c r="G55" s="117"/>
      <c r="H55" s="117">
        <f t="shared" si="12"/>
        <v>0</v>
      </c>
    </row>
    <row r="56" spans="1:22" s="76" customFormat="1" x14ac:dyDescent="0.3">
      <c r="A56" s="157">
        <v>8</v>
      </c>
      <c r="B56" s="139" t="s">
        <v>156</v>
      </c>
      <c r="C56" s="140"/>
      <c r="D56" s="141"/>
      <c r="E56" s="142"/>
      <c r="F56" s="143">
        <f>F57+F63</f>
        <v>0</v>
      </c>
      <c r="G56" s="143"/>
      <c r="H56" s="143">
        <f>H57+H63</f>
        <v>0</v>
      </c>
      <c r="I56" s="105"/>
      <c r="J56" s="104"/>
      <c r="P56" s="104"/>
      <c r="R56" s="104"/>
    </row>
    <row r="57" spans="1:22" x14ac:dyDescent="0.3">
      <c r="A57" s="156">
        <v>8.1</v>
      </c>
      <c r="B57" s="123" t="s">
        <v>46</v>
      </c>
      <c r="C57" s="124"/>
      <c r="D57" s="116"/>
      <c r="E57" s="116"/>
      <c r="F57" s="177">
        <f>SUM(F58:F62)</f>
        <v>0</v>
      </c>
      <c r="G57" s="178"/>
      <c r="H57" s="177">
        <f>SUM(H58:H62)</f>
        <v>0</v>
      </c>
      <c r="T57" s="78"/>
      <c r="V57" s="125"/>
    </row>
    <row r="58" spans="1:22" x14ac:dyDescent="0.3">
      <c r="A58" s="155" t="s">
        <v>157</v>
      </c>
      <c r="B58" s="103" t="s">
        <v>108</v>
      </c>
      <c r="C58" s="114" t="s">
        <v>36</v>
      </c>
      <c r="D58" s="126">
        <v>0</v>
      </c>
      <c r="E58" s="126">
        <v>35</v>
      </c>
      <c r="F58" s="119">
        <f>E58*D58</f>
        <v>0</v>
      </c>
      <c r="G58" s="117"/>
      <c r="H58" s="117">
        <f>G58*D58</f>
        <v>0</v>
      </c>
      <c r="J58" s="94">
        <v>29.523809523809522</v>
      </c>
    </row>
    <row r="59" spans="1:22" x14ac:dyDescent="0.3">
      <c r="A59" s="155" t="s">
        <v>158</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159</v>
      </c>
      <c r="B60" s="127" t="s">
        <v>103</v>
      </c>
      <c r="C60" s="114" t="s">
        <v>59</v>
      </c>
      <c r="D60" s="126">
        <v>0</v>
      </c>
      <c r="E60" s="126">
        <v>35</v>
      </c>
      <c r="F60" s="119">
        <f t="shared" si="19"/>
        <v>0</v>
      </c>
      <c r="G60" s="117"/>
      <c r="H60" s="117">
        <f>G60*D60</f>
        <v>0</v>
      </c>
      <c r="J60" s="94">
        <v>15</v>
      </c>
      <c r="R60" s="104"/>
      <c r="T60" s="78"/>
    </row>
    <row r="61" spans="1:22" x14ac:dyDescent="0.3">
      <c r="A61" s="155" t="s">
        <v>160</v>
      </c>
      <c r="B61" s="127" t="s">
        <v>45</v>
      </c>
      <c r="C61" s="114" t="s">
        <v>36</v>
      </c>
      <c r="D61" s="126">
        <v>0</v>
      </c>
      <c r="E61" s="126">
        <v>70</v>
      </c>
      <c r="F61" s="119">
        <f t="shared" ref="F61" si="21">E61*D61</f>
        <v>0</v>
      </c>
      <c r="G61" s="117"/>
      <c r="H61" s="117">
        <f t="shared" ref="H61" si="22">G61*D61</f>
        <v>0</v>
      </c>
      <c r="J61" s="94">
        <v>49.523809523809518</v>
      </c>
      <c r="R61" s="104"/>
      <c r="T61" s="78"/>
    </row>
    <row r="62" spans="1:22" x14ac:dyDescent="0.3">
      <c r="A62" s="155" t="s">
        <v>161</v>
      </c>
      <c r="B62" s="127" t="s">
        <v>110</v>
      </c>
      <c r="C62" s="114" t="s">
        <v>36</v>
      </c>
      <c r="D62" s="126">
        <v>0</v>
      </c>
      <c r="E62" s="126">
        <v>84</v>
      </c>
      <c r="F62" s="119">
        <f t="shared" si="19"/>
        <v>0</v>
      </c>
      <c r="G62" s="117"/>
      <c r="H62" s="117">
        <f t="shared" si="20"/>
        <v>0</v>
      </c>
      <c r="J62" s="94">
        <v>83.80952380952381</v>
      </c>
      <c r="R62" s="104"/>
      <c r="T62" s="78"/>
    </row>
    <row r="63" spans="1:22" x14ac:dyDescent="0.3">
      <c r="A63" s="156" t="s">
        <v>162</v>
      </c>
      <c r="B63" s="123" t="s">
        <v>47</v>
      </c>
      <c r="C63" s="124"/>
      <c r="D63" s="126">
        <v>0</v>
      </c>
      <c r="E63" s="126"/>
      <c r="F63" s="177">
        <f>SUM(F64:F69)</f>
        <v>0</v>
      </c>
      <c r="G63" s="178"/>
      <c r="H63" s="177">
        <f>SUM(H64:H69)</f>
        <v>0</v>
      </c>
      <c r="R63" s="104"/>
      <c r="T63" s="78"/>
    </row>
    <row r="64" spans="1:22" x14ac:dyDescent="0.3">
      <c r="A64" s="155" t="s">
        <v>163</v>
      </c>
      <c r="B64" s="127" t="s">
        <v>108</v>
      </c>
      <c r="C64" s="114" t="s">
        <v>36</v>
      </c>
      <c r="D64" s="126">
        <v>0</v>
      </c>
      <c r="E64" s="126">
        <v>35</v>
      </c>
      <c r="F64" s="119">
        <f t="shared" ref="F64" si="23">E64*D64</f>
        <v>0</v>
      </c>
      <c r="G64" s="117"/>
      <c r="H64" s="117">
        <f>G64*D64</f>
        <v>0</v>
      </c>
      <c r="J64" s="94">
        <v>24.76</v>
      </c>
      <c r="R64" s="104"/>
      <c r="T64" s="78"/>
    </row>
    <row r="65" spans="1:20" x14ac:dyDescent="0.3">
      <c r="A65" s="155" t="s">
        <v>164</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165</v>
      </c>
      <c r="B66" s="127" t="s">
        <v>48</v>
      </c>
      <c r="C66" s="114" t="s">
        <v>36</v>
      </c>
      <c r="D66" s="126">
        <v>0</v>
      </c>
      <c r="E66" s="126">
        <v>137</v>
      </c>
      <c r="F66" s="119">
        <f t="shared" si="24"/>
        <v>0</v>
      </c>
      <c r="G66" s="117"/>
      <c r="H66" s="117">
        <f t="shared" ref="H66:H69" si="25">G66*D66</f>
        <v>0</v>
      </c>
      <c r="J66" s="94">
        <v>101.9047619047619</v>
      </c>
      <c r="R66" s="104"/>
      <c r="T66" s="78"/>
    </row>
    <row r="67" spans="1:20" x14ac:dyDescent="0.3">
      <c r="A67" s="155" t="s">
        <v>166</v>
      </c>
      <c r="B67" s="127" t="s">
        <v>100</v>
      </c>
      <c r="C67" s="114" t="s">
        <v>36</v>
      </c>
      <c r="D67" s="126">
        <v>0</v>
      </c>
      <c r="E67" s="126">
        <v>328</v>
      </c>
      <c r="F67" s="119">
        <f t="shared" si="24"/>
        <v>0</v>
      </c>
      <c r="G67" s="117"/>
      <c r="H67" s="117">
        <f>G67*D67</f>
        <v>0</v>
      </c>
      <c r="J67" s="94">
        <v>244.76190476190476</v>
      </c>
      <c r="R67" s="104"/>
      <c r="T67" s="78"/>
    </row>
    <row r="68" spans="1:20" x14ac:dyDescent="0.3">
      <c r="A68" s="155" t="s">
        <v>167</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168</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169</v>
      </c>
      <c r="B70" s="139" t="s">
        <v>62</v>
      </c>
      <c r="C70" s="140"/>
      <c r="D70" s="141">
        <f>SUM(D71:D90)</f>
        <v>3</v>
      </c>
      <c r="E70" s="142"/>
      <c r="F70" s="143">
        <f>SUM(F71:F94)</f>
        <v>428.73</v>
      </c>
      <c r="G70" s="143"/>
      <c r="H70" s="143">
        <f>SUM(H71:H94)</f>
        <v>0</v>
      </c>
      <c r="I70" s="131"/>
      <c r="J70" s="104"/>
      <c r="P70" s="104"/>
      <c r="R70" s="104"/>
    </row>
    <row r="71" spans="1:20" ht="20.25" customHeight="1" x14ac:dyDescent="0.3">
      <c r="A71" s="155" t="s">
        <v>170</v>
      </c>
      <c r="B71" s="194" t="s">
        <v>203</v>
      </c>
      <c r="C71" s="114" t="s">
        <v>35</v>
      </c>
      <c r="D71" s="116">
        <v>3</v>
      </c>
      <c r="E71" s="116">
        <v>142.91</v>
      </c>
      <c r="F71" s="119">
        <f t="shared" ref="F71:F92" si="26">E71*D71</f>
        <v>428.73</v>
      </c>
      <c r="G71" s="117"/>
      <c r="H71" s="117">
        <f>G71*D71</f>
        <v>0</v>
      </c>
      <c r="T71" s="78"/>
    </row>
    <row r="72" spans="1:20" ht="20.25" customHeight="1" x14ac:dyDescent="0.3">
      <c r="A72" s="155" t="s">
        <v>171</v>
      </c>
      <c r="B72" s="122" t="s">
        <v>204</v>
      </c>
      <c r="C72" s="114" t="s">
        <v>35</v>
      </c>
      <c r="D72" s="116">
        <v>0</v>
      </c>
      <c r="E72" s="116">
        <v>146.71</v>
      </c>
      <c r="F72" s="119">
        <f t="shared" ref="F72:F91" si="27">E72*D72</f>
        <v>0</v>
      </c>
      <c r="G72" s="117"/>
      <c r="H72" s="117">
        <f t="shared" ref="H72:H90" si="28">G72*D72</f>
        <v>0</v>
      </c>
      <c r="T72" s="78"/>
    </row>
    <row r="73" spans="1:20" ht="20.25" customHeight="1" x14ac:dyDescent="0.3">
      <c r="A73" s="155" t="s">
        <v>172</v>
      </c>
      <c r="B73" s="122" t="s">
        <v>205</v>
      </c>
      <c r="C73" s="114" t="s">
        <v>35</v>
      </c>
      <c r="D73" s="116">
        <v>0</v>
      </c>
      <c r="E73" s="116">
        <v>143.33000000000001</v>
      </c>
      <c r="F73" s="119">
        <f t="shared" si="27"/>
        <v>0</v>
      </c>
      <c r="G73" s="117"/>
      <c r="H73" s="117">
        <f t="shared" si="28"/>
        <v>0</v>
      </c>
      <c r="T73" s="78"/>
    </row>
    <row r="74" spans="1:20" ht="20.25" customHeight="1" x14ac:dyDescent="0.3">
      <c r="A74" s="155" t="s">
        <v>173</v>
      </c>
      <c r="B74" s="194" t="s">
        <v>237</v>
      </c>
      <c r="C74" s="114" t="s">
        <v>35</v>
      </c>
      <c r="D74" s="116">
        <v>0</v>
      </c>
      <c r="E74" s="116">
        <v>143.44</v>
      </c>
      <c r="F74" s="119">
        <f t="shared" si="27"/>
        <v>0</v>
      </c>
      <c r="G74" s="117"/>
      <c r="H74" s="117">
        <f t="shared" si="28"/>
        <v>0</v>
      </c>
      <c r="T74" s="78"/>
    </row>
    <row r="75" spans="1:20" ht="20.25" customHeight="1" x14ac:dyDescent="0.3">
      <c r="A75" s="155" t="s">
        <v>174</v>
      </c>
      <c r="B75" s="122" t="s">
        <v>206</v>
      </c>
      <c r="C75" s="114" t="s">
        <v>35</v>
      </c>
      <c r="D75" s="116">
        <v>0</v>
      </c>
      <c r="E75" s="116">
        <v>143.44</v>
      </c>
      <c r="F75" s="119">
        <f t="shared" si="27"/>
        <v>0</v>
      </c>
      <c r="G75" s="117"/>
      <c r="H75" s="117">
        <f t="shared" si="28"/>
        <v>0</v>
      </c>
      <c r="T75" s="78"/>
    </row>
    <row r="76" spans="1:20" ht="20.25" customHeight="1" x14ac:dyDescent="0.3">
      <c r="A76" s="155" t="s">
        <v>175</v>
      </c>
      <c r="B76" s="122" t="s">
        <v>207</v>
      </c>
      <c r="C76" s="114" t="s">
        <v>35</v>
      </c>
      <c r="D76" s="116">
        <v>0</v>
      </c>
      <c r="E76" s="116">
        <v>150.65</v>
      </c>
      <c r="F76" s="119">
        <f t="shared" si="27"/>
        <v>0</v>
      </c>
      <c r="G76" s="117"/>
      <c r="H76" s="117">
        <f t="shared" si="28"/>
        <v>0</v>
      </c>
      <c r="T76" s="78"/>
    </row>
    <row r="77" spans="1:20" ht="20.25" customHeight="1" x14ac:dyDescent="0.3">
      <c r="A77" s="155" t="s">
        <v>176</v>
      </c>
      <c r="B77" s="122" t="s">
        <v>208</v>
      </c>
      <c r="C77" s="114" t="s">
        <v>35</v>
      </c>
      <c r="D77" s="116">
        <v>0</v>
      </c>
      <c r="E77" s="116">
        <v>287.10000000000002</v>
      </c>
      <c r="F77" s="119">
        <f t="shared" si="27"/>
        <v>0</v>
      </c>
      <c r="G77" s="117"/>
      <c r="H77" s="117">
        <f t="shared" si="28"/>
        <v>0</v>
      </c>
      <c r="T77" s="78"/>
    </row>
    <row r="78" spans="1:20" ht="20.25" customHeight="1" x14ac:dyDescent="0.3">
      <c r="A78" s="155" t="s">
        <v>177</v>
      </c>
      <c r="B78" s="122" t="s">
        <v>209</v>
      </c>
      <c r="C78" s="114" t="s">
        <v>35</v>
      </c>
      <c r="D78" s="116">
        <v>0</v>
      </c>
      <c r="E78" s="116">
        <v>307</v>
      </c>
      <c r="F78" s="119">
        <f t="shared" si="27"/>
        <v>0</v>
      </c>
      <c r="G78" s="117"/>
      <c r="H78" s="117">
        <f t="shared" si="28"/>
        <v>0</v>
      </c>
      <c r="T78" s="78"/>
    </row>
    <row r="79" spans="1:20" ht="20.25" customHeight="1" x14ac:dyDescent="0.3">
      <c r="A79" s="155" t="s">
        <v>178</v>
      </c>
      <c r="B79" s="122" t="s">
        <v>210</v>
      </c>
      <c r="C79" s="114" t="s">
        <v>35</v>
      </c>
      <c r="D79" s="116">
        <v>0</v>
      </c>
      <c r="E79" s="116">
        <v>383</v>
      </c>
      <c r="F79" s="119">
        <f t="shared" si="27"/>
        <v>0</v>
      </c>
      <c r="G79" s="117"/>
      <c r="H79" s="117">
        <f t="shared" si="28"/>
        <v>0</v>
      </c>
      <c r="T79" s="78"/>
    </row>
    <row r="80" spans="1:20" ht="20.25" customHeight="1" x14ac:dyDescent="0.3">
      <c r="A80" s="155" t="s">
        <v>179</v>
      </c>
      <c r="B80" s="122" t="s">
        <v>211</v>
      </c>
      <c r="C80" s="114" t="s">
        <v>35</v>
      </c>
      <c r="D80" s="116">
        <v>0</v>
      </c>
      <c r="E80" s="116">
        <v>1612</v>
      </c>
      <c r="F80" s="119">
        <f t="shared" si="27"/>
        <v>0</v>
      </c>
      <c r="G80" s="117"/>
      <c r="H80" s="117">
        <f t="shared" si="28"/>
        <v>0</v>
      </c>
      <c r="T80" s="78"/>
    </row>
    <row r="81" spans="1:20" ht="20.25" customHeight="1" x14ac:dyDescent="0.3">
      <c r="A81" s="155" t="s">
        <v>180</v>
      </c>
      <c r="B81" s="122" t="s">
        <v>212</v>
      </c>
      <c r="C81" s="114" t="s">
        <v>35</v>
      </c>
      <c r="D81" s="116">
        <v>0</v>
      </c>
      <c r="E81" s="116">
        <v>143</v>
      </c>
      <c r="F81" s="119">
        <f t="shared" si="27"/>
        <v>0</v>
      </c>
      <c r="G81" s="117"/>
      <c r="H81" s="117">
        <f t="shared" si="28"/>
        <v>0</v>
      </c>
      <c r="T81" s="78"/>
    </row>
    <row r="82" spans="1:20" ht="20.25" customHeight="1" x14ac:dyDescent="0.3">
      <c r="A82" s="155" t="s">
        <v>181</v>
      </c>
      <c r="B82" s="122" t="s">
        <v>213</v>
      </c>
      <c r="C82" s="114" t="s">
        <v>35</v>
      </c>
      <c r="D82" s="116">
        <v>0</v>
      </c>
      <c r="E82" s="116">
        <v>145</v>
      </c>
      <c r="F82" s="119">
        <f t="shared" si="27"/>
        <v>0</v>
      </c>
      <c r="G82" s="117"/>
      <c r="H82" s="117">
        <f t="shared" si="28"/>
        <v>0</v>
      </c>
      <c r="T82" s="78"/>
    </row>
    <row r="83" spans="1:20" ht="20.25" customHeight="1" x14ac:dyDescent="0.3">
      <c r="A83" s="155" t="s">
        <v>182</v>
      </c>
      <c r="B83" s="122" t="s">
        <v>214</v>
      </c>
      <c r="C83" s="114" t="s">
        <v>35</v>
      </c>
      <c r="D83" s="116">
        <v>0</v>
      </c>
      <c r="E83" s="116">
        <v>145</v>
      </c>
      <c r="F83" s="119">
        <f t="shared" si="27"/>
        <v>0</v>
      </c>
      <c r="G83" s="117"/>
      <c r="H83" s="117">
        <f t="shared" si="28"/>
        <v>0</v>
      </c>
      <c r="T83" s="78"/>
    </row>
    <row r="84" spans="1:20" ht="20.25" customHeight="1" x14ac:dyDescent="0.3">
      <c r="A84" s="155" t="s">
        <v>183</v>
      </c>
      <c r="B84" s="122" t="s">
        <v>215</v>
      </c>
      <c r="C84" s="114" t="s">
        <v>35</v>
      </c>
      <c r="D84" s="116">
        <v>0</v>
      </c>
      <c r="E84" s="116">
        <v>150</v>
      </c>
      <c r="F84" s="119">
        <f t="shared" si="27"/>
        <v>0</v>
      </c>
      <c r="G84" s="117"/>
      <c r="H84" s="117">
        <f t="shared" si="28"/>
        <v>0</v>
      </c>
      <c r="T84" s="78"/>
    </row>
    <row r="85" spans="1:20" ht="20.25" customHeight="1" x14ac:dyDescent="0.3">
      <c r="A85" s="155" t="s">
        <v>184</v>
      </c>
      <c r="B85" s="122" t="s">
        <v>216</v>
      </c>
      <c r="C85" s="114" t="s">
        <v>35</v>
      </c>
      <c r="D85" s="116">
        <v>0</v>
      </c>
      <c r="E85" s="116">
        <v>150</v>
      </c>
      <c r="F85" s="119">
        <f t="shared" si="27"/>
        <v>0</v>
      </c>
      <c r="G85" s="117"/>
      <c r="H85" s="117">
        <f t="shared" si="28"/>
        <v>0</v>
      </c>
      <c r="T85" s="78"/>
    </row>
    <row r="86" spans="1:20" ht="20.25" customHeight="1" x14ac:dyDescent="0.3">
      <c r="A86" s="155" t="s">
        <v>185</v>
      </c>
      <c r="B86" s="122" t="s">
        <v>217</v>
      </c>
      <c r="C86" s="114" t="s">
        <v>35</v>
      </c>
      <c r="D86" s="116">
        <v>0</v>
      </c>
      <c r="E86" s="116">
        <v>310</v>
      </c>
      <c r="F86" s="119">
        <f t="shared" si="27"/>
        <v>0</v>
      </c>
      <c r="G86" s="117"/>
      <c r="H86" s="117">
        <f t="shared" si="28"/>
        <v>0</v>
      </c>
      <c r="T86" s="78"/>
    </row>
    <row r="87" spans="1:20" ht="20.25" customHeight="1" x14ac:dyDescent="0.3">
      <c r="A87" s="155" t="s">
        <v>186</v>
      </c>
      <c r="B87" s="122" t="s">
        <v>218</v>
      </c>
      <c r="C87" s="114" t="s">
        <v>35</v>
      </c>
      <c r="D87" s="116">
        <v>0</v>
      </c>
      <c r="E87" s="116">
        <v>147</v>
      </c>
      <c r="F87" s="119">
        <f t="shared" si="27"/>
        <v>0</v>
      </c>
      <c r="G87" s="117"/>
      <c r="H87" s="117">
        <f t="shared" si="28"/>
        <v>0</v>
      </c>
      <c r="T87" s="78"/>
    </row>
    <row r="88" spans="1:20" ht="20.25" customHeight="1" x14ac:dyDescent="0.3">
      <c r="A88" s="155" t="s">
        <v>187</v>
      </c>
      <c r="B88" s="122" t="s">
        <v>219</v>
      </c>
      <c r="C88" s="114" t="s">
        <v>35</v>
      </c>
      <c r="D88" s="116">
        <v>0</v>
      </c>
      <c r="E88" s="116">
        <v>166</v>
      </c>
      <c r="F88" s="119">
        <f t="shared" si="27"/>
        <v>0</v>
      </c>
      <c r="G88" s="117"/>
      <c r="H88" s="117">
        <f t="shared" si="28"/>
        <v>0</v>
      </c>
      <c r="T88" s="78"/>
    </row>
    <row r="89" spans="1:20" ht="20.25" customHeight="1" x14ac:dyDescent="0.3">
      <c r="A89" s="155" t="s">
        <v>188</v>
      </c>
      <c r="B89" s="122" t="s">
        <v>220</v>
      </c>
      <c r="C89" s="114" t="s">
        <v>35</v>
      </c>
      <c r="D89" s="116">
        <v>0</v>
      </c>
      <c r="E89" s="116">
        <v>324</v>
      </c>
      <c r="F89" s="119">
        <f t="shared" si="27"/>
        <v>0</v>
      </c>
      <c r="G89" s="117"/>
      <c r="H89" s="117">
        <f t="shared" si="28"/>
        <v>0</v>
      </c>
      <c r="T89" s="78"/>
    </row>
    <row r="90" spans="1:20" ht="20.25" customHeight="1" x14ac:dyDescent="0.3">
      <c r="A90" s="155" t="s">
        <v>189</v>
      </c>
      <c r="B90" s="122" t="s">
        <v>221</v>
      </c>
      <c r="C90" s="114" t="s">
        <v>35</v>
      </c>
      <c r="D90" s="116">
        <v>0</v>
      </c>
      <c r="E90" s="116">
        <v>343</v>
      </c>
      <c r="F90" s="119">
        <f t="shared" si="27"/>
        <v>0</v>
      </c>
      <c r="G90" s="117"/>
      <c r="H90" s="117">
        <f t="shared" si="28"/>
        <v>0</v>
      </c>
      <c r="T90" s="78"/>
    </row>
    <row r="91" spans="1:20" x14ac:dyDescent="0.3">
      <c r="A91" s="155" t="s">
        <v>190</v>
      </c>
      <c r="B91" s="185" t="s">
        <v>75</v>
      </c>
      <c r="C91" s="114" t="s">
        <v>59</v>
      </c>
      <c r="D91" s="116">
        <v>0</v>
      </c>
      <c r="E91" s="116">
        <v>30.811000000000003</v>
      </c>
      <c r="F91" s="119">
        <f t="shared" si="27"/>
        <v>0</v>
      </c>
      <c r="G91" s="117"/>
      <c r="H91" s="117">
        <f>G91*D91</f>
        <v>0</v>
      </c>
    </row>
    <row r="92" spans="1:20" x14ac:dyDescent="0.3">
      <c r="A92" s="155" t="s">
        <v>191</v>
      </c>
      <c r="B92" s="207" t="s">
        <v>263</v>
      </c>
      <c r="C92" s="114" t="s">
        <v>35</v>
      </c>
      <c r="D92" s="116">
        <v>0</v>
      </c>
      <c r="E92" s="116">
        <v>156</v>
      </c>
      <c r="F92" s="119">
        <f t="shared" si="26"/>
        <v>0</v>
      </c>
      <c r="G92" s="117"/>
      <c r="H92" s="117">
        <f>G92*D92</f>
        <v>0</v>
      </c>
    </row>
    <row r="93" spans="1:20" x14ac:dyDescent="0.3">
      <c r="A93" s="155" t="s">
        <v>192</v>
      </c>
      <c r="B93" s="208" t="s">
        <v>264</v>
      </c>
      <c r="C93" s="133" t="s">
        <v>35</v>
      </c>
      <c r="D93" s="116">
        <v>0</v>
      </c>
      <c r="E93" s="116">
        <v>204</v>
      </c>
      <c r="F93" s="119">
        <f>E93*D93</f>
        <v>0</v>
      </c>
      <c r="G93" s="121"/>
      <c r="H93" s="117">
        <f>G93*D93</f>
        <v>0</v>
      </c>
    </row>
    <row r="94" spans="1:20" x14ac:dyDescent="0.3">
      <c r="A94" s="155" t="s">
        <v>238</v>
      </c>
      <c r="B94" s="132" t="s">
        <v>262</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197</v>
      </c>
      <c r="C96" s="163"/>
      <c r="D96" s="164"/>
      <c r="E96" s="201"/>
      <c r="F96" s="165">
        <f>F10+F18</f>
        <v>7554.23</v>
      </c>
      <c r="G96" s="165"/>
      <c r="H96" s="165">
        <f>H10+H18</f>
        <v>0</v>
      </c>
      <c r="I96" s="166"/>
      <c r="P96" s="167"/>
      <c r="R96" s="168"/>
    </row>
    <row r="97" spans="1:18" ht="15" thickBot="1" x14ac:dyDescent="0.35">
      <c r="A97" s="158"/>
      <c r="B97" s="138"/>
      <c r="C97" s="89"/>
      <c r="D97" s="89"/>
      <c r="E97" s="202"/>
      <c r="F97" s="97"/>
      <c r="G97" s="98"/>
      <c r="H97" s="97"/>
    </row>
    <row r="98" spans="1:18" ht="44.25" customHeight="1" thickBot="1" x14ac:dyDescent="0.35">
      <c r="A98" s="159" t="s">
        <v>193</v>
      </c>
      <c r="B98" s="76" t="s">
        <v>64</v>
      </c>
      <c r="C98" s="211" t="s">
        <v>65</v>
      </c>
      <c r="D98" s="212"/>
      <c r="E98" s="212"/>
      <c r="F98" s="212"/>
      <c r="G98" s="212"/>
      <c r="H98" s="213"/>
    </row>
    <row r="99" spans="1:18" ht="43.2" x14ac:dyDescent="0.3">
      <c r="A99" s="159"/>
      <c r="B99" s="88" t="s">
        <v>84</v>
      </c>
      <c r="C99" s="89"/>
      <c r="D99" s="89"/>
      <c r="E99" s="202"/>
      <c r="F99" s="97"/>
      <c r="G99" s="98"/>
      <c r="H99" s="97"/>
    </row>
    <row r="100" spans="1:18" ht="15" thickBot="1" x14ac:dyDescent="0.35">
      <c r="A100" s="159" t="s">
        <v>194</v>
      </c>
      <c r="B100" s="76" t="s">
        <v>231</v>
      </c>
      <c r="C100" s="89"/>
      <c r="D100" s="89"/>
      <c r="E100" s="202"/>
      <c r="F100" s="97"/>
      <c r="G100" s="98"/>
      <c r="H100" s="97"/>
    </row>
    <row r="101" spans="1:18" ht="87" thickBot="1" x14ac:dyDescent="0.35">
      <c r="A101" s="158"/>
      <c r="B101" s="2" t="s">
        <v>91</v>
      </c>
      <c r="C101" s="214" t="s">
        <v>66</v>
      </c>
      <c r="D101" s="215"/>
      <c r="E101" s="215"/>
      <c r="F101" s="215"/>
      <c r="G101" s="215"/>
      <c r="H101" s="216"/>
    </row>
    <row r="102" spans="1:18" x14ac:dyDescent="0.3">
      <c r="A102" s="158"/>
      <c r="B102" s="138"/>
      <c r="C102" s="89"/>
      <c r="D102" s="89"/>
      <c r="E102" s="202"/>
      <c r="F102" s="97"/>
      <c r="G102" s="98"/>
      <c r="H102" s="97"/>
    </row>
    <row r="103" spans="1:18" x14ac:dyDescent="0.3">
      <c r="A103" s="160" t="s">
        <v>50</v>
      </c>
      <c r="B103" s="92" t="s">
        <v>102</v>
      </c>
      <c r="C103" s="93"/>
      <c r="D103" s="93"/>
      <c r="E103" s="203"/>
      <c r="F103" s="100"/>
      <c r="G103" s="100"/>
      <c r="H103" s="100"/>
      <c r="I103" s="25"/>
      <c r="P103"/>
      <c r="R103"/>
    </row>
    <row r="104" spans="1:18" x14ac:dyDescent="0.3">
      <c r="A104" s="160" t="s">
        <v>51</v>
      </c>
      <c r="B104" s="92" t="s">
        <v>93</v>
      </c>
      <c r="C104" s="93"/>
      <c r="D104" s="93"/>
      <c r="E104" s="203"/>
      <c r="F104" s="100"/>
      <c r="G104" s="100"/>
      <c r="H104" s="100"/>
      <c r="I104" s="25"/>
      <c r="P104"/>
      <c r="R104"/>
    </row>
    <row r="105" spans="1:18" ht="34.5" customHeight="1" x14ac:dyDescent="0.3">
      <c r="A105" s="160" t="s">
        <v>104</v>
      </c>
      <c r="B105" s="210" t="s">
        <v>71</v>
      </c>
      <c r="C105" s="210"/>
      <c r="D105" s="210"/>
      <c r="E105" s="210"/>
      <c r="F105" s="210"/>
      <c r="G105" s="210"/>
      <c r="H105" s="210"/>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2026-03-20T08:39:58Z</dcterms:modified>
</cp:coreProperties>
</file>